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" windowWidth="15135" windowHeight="8130" activeTab="0"/>
  </bookViews>
  <sheets>
    <sheet name="Таблицы" sheetId="1" r:id="rId1"/>
    <sheet name="Диагамма" sheetId="2" r:id="rId2"/>
    <sheet name="Анкета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<sst xmlns="http://schemas.openxmlformats.org/spreadsheetml/2006/main" count="47" uniqueCount="29">
  <si>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№</t>
  </si>
  <si>
    <t>Ф.И. учащегося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</si>
  <si>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</si>
  <si>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</si>
  <si>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</si>
  <si>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</si>
  <si>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</si>
  <si>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</si>
  <si>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</si>
  <si>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</si>
  <si>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</si>
  <si>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</si>
  <si>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Сумма</t>
  </si>
  <si>
    <t>Уровень</t>
  </si>
  <si>
    <t>%</t>
  </si>
  <si>
    <t>Кол-во</t>
  </si>
  <si>
    <t>Удовлетворительная</t>
  </si>
  <si>
    <t>Негативная, дезадаптация</t>
  </si>
  <si>
    <t>Хорошая</t>
  </si>
  <si>
    <t>Отличная</t>
  </si>
  <si>
    <t>б</t>
  </si>
  <si>
    <t>в</t>
  </si>
  <si>
    <t>а</t>
  </si>
  <si>
    <t xml:space="preserve">Низкая </t>
  </si>
  <si>
    <t>Среднее значение по классу</t>
  </si>
  <si>
    <t>Мотивация</t>
  </si>
  <si>
    <t>Иванов Ваня</t>
  </si>
  <si>
    <t>Общее количество</t>
  </si>
  <si>
    <t>Петров Петя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</si>
</sst>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Количество учащихся в % по уровням учебной мотивации</a:t>
            </a:r>
          </a:p>
        </c:rich>
      </c:tx>
      <c:layout>
        <c:manualLayout>
          <c:xMode val="factor"/>
          <c:yMode val="factor"/>
          <c:x val="-0.003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325"/>
          <c:y val="0.24475"/>
          <c:w val="0.4245"/>
          <c:h val="0.6705"/>
        </c:manualLayout>
      </c:layout>
      <c:pieChart>
        <c:varyColors val="1"/>
        <c:ser>
          <c:idx val="0"/>
          <c:order val="0"/>
          <c:tx>
            <c:strRef>
              <c:f>Таблицы!$D$34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Таблицы!$D$35:$D$39</c:f>
              <c:numCache>
                <c:ptCount val="5"/>
                <c:pt idx="0">
                  <c:v>88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28975"/>
          <c:w val="0.063"/>
          <c:h val="0.4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12</xdr:col>
      <xdr:colOff>552450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180975"/>
          <a:ext cx="8448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сследования  уровня  учебной мотивации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школьной адаптации (по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анкете Лускановой)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учащихся 4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у" класса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00.00.2009 г.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8</xdr:col>
      <xdr:colOff>600075</xdr:colOff>
      <xdr:row>18</xdr:row>
      <xdr:rowOff>76200</xdr:rowOff>
    </xdr:to>
    <xdr:graphicFrame>
      <xdr:nvGraphicFramePr>
        <xdr:cNvPr id="1" name="Диаграмма 2"/>
        <xdr:cNvGraphicFramePr/>
      </xdr:nvGraphicFramePr>
      <xdr:xfrm>
        <a:off x="95250" y="66675"/>
        <a:ext cx="53816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13</xdr:col>
      <xdr:colOff>9525</xdr:colOff>
      <xdr:row>24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00025"/>
          <a:ext cx="7324725" cy="448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Анкета школьной мотивации и адаптации  Н.Г. Лускановой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 – 12 лет)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1.Тебе нравится в школе или не очень?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не очень б) нравится в) не нравится.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2.Утром, когда ты просыпаешься, ты всегда с радостью идешь в школу или тебе часто хочется остаться дома?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чаще хочется остаться дома б) бывает по-разному в) иду с радостью.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3.Если бы учитель сказал, что завтра в школе не обязательно приходить всем ученикам, желающим можно остаться дома, ты пошел бы в школу или остался бы дома?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не знаю б) остался бы дома в) пошел бы в школу.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4.Тебе нравится, когда у вас отменяют какие-нибудь уроки?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не нравится б) бывает по-разному в) нравится.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5.Ты хотел бы, чтобы тебе не задавали домашних заданий?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хотел бы б) не хотел бы в) не знаю.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6.Ты хотел бы, чтобы в школе уроки были короче, а перемены - длинней?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не знаю б) не хотел бы в) хотел бы.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7.Ты часто рассказываешь о школе родителям?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часто б) редко в) не рассказываю.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8.Ты хотел бы, чтобы у тебя был менее строгий учитель?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точно не знаю б) хотел бы в) не хотел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бы.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9.У тебя в классе много друзей?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мало б) много в) нет друзей.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10.Тебе нравятся твои одноклассники?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 нравятся б) не очень в) не нравятся.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Таблица2" displayName="Таблица2" ref="A34:D39" totalsRowShown="0">
  <autoFilter ref="A34:D39"/>
  <tableColumns count="4">
    <tableColumn id="1" name="Уровень"/>
    <tableColumn id="2" name="Мотивация"/>
    <tableColumn id="3" name="Кол-во"/>
    <tableColumn id="4" name="%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9"/>
  <sheetViews>
    <sheetView tabSelected="1" zoomScale="84" zoomScaleNormal="84" zoomScalePageLayoutView="0" workbookViewId="0" topLeftCell="A1">
      <selection activeCell="P23" sqref="P23"/>
    </sheetView>
  </sheetViews>
  <sheetFormatPr defaultColWidth="9.140625" defaultRowHeight="15"/>
  <cols>
    <col min="1" max="1" width="11.8515625" style="0" customWidth="1"/>
    <col min="2" max="2" width="27.421875" style="0" customWidth="1"/>
    <col min="8" max="8" width="9.140625" style="0" customWidth="1"/>
  </cols>
  <sheetData>
    <row r="6" spans="1:14" ht="15">
      <c r="A6" s="2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2" t="s">
        <v>13</v>
      </c>
    </row>
    <row r="7" spans="1:14" ht="15">
      <c r="A7" s="3">
        <v>1</v>
      </c>
      <c r="B7" s="5" t="s">
        <v>26</v>
      </c>
      <c r="C7" s="1" t="s">
        <v>22</v>
      </c>
      <c r="D7" s="1" t="s">
        <v>20</v>
      </c>
      <c r="E7" s="1" t="s">
        <v>21</v>
      </c>
      <c r="F7" s="1" t="s">
        <v>22</v>
      </c>
      <c r="G7" s="1" t="s">
        <v>20</v>
      </c>
      <c r="H7" s="1" t="s">
        <v>21</v>
      </c>
      <c r="I7" s="1" t="s">
        <v>22</v>
      </c>
      <c r="J7" s="1" t="s">
        <v>20</v>
      </c>
      <c r="K7" s="1" t="s">
        <v>21</v>
      </c>
      <c r="L7" s="1" t="s">
        <v>22</v>
      </c>
      <c r="M7" s="3">
        <f aca="true" t="shared" si="0" ref="M7:M30">(IF(C7="б",3,IF(C7="а",1,0))+(IF(D7="в",3,IF(D7="б",1,0))+(IF(E7="в",3,IF(E7="а",1,0))+(IF(F7="а",3,IF(F7="б",1,0))+(IF(G7="б",3,IF(G7="в",1,0))+(IF(H7="б",3,IF(H7="а",1,0))+(IF(I7="а",3,IF(I7="б",1,0))+(IF(J7="в",3,IF(J7="а",1,0))+(IF(K7="б",3,IF(K7="а",1,0))+(IF(L7="а",3,IF(J7="б",1,0))))))))))))</f>
        <v>17</v>
      </c>
      <c r="N7" s="3">
        <f aca="true" t="shared" si="1" ref="N7:N30">IF(AND(M7&gt;=0,M7&lt;=9),1,IF(AND(M7&gt;=10,M7&lt;=14),2,IF(AND(M7&gt;=15,M7&lt;=19),3,IF(AND(M7&gt;=20,M7&lt;=24),4,IF(AND(M7&gt;=25,M7&lt;=30),5)))))</f>
        <v>3</v>
      </c>
    </row>
    <row r="8" spans="1:14" ht="15">
      <c r="A8" s="3">
        <v>2</v>
      </c>
      <c r="B8" s="5" t="s">
        <v>28</v>
      </c>
      <c r="C8" s="1" t="s">
        <v>20</v>
      </c>
      <c r="D8" s="1" t="s">
        <v>21</v>
      </c>
      <c r="E8" s="1" t="s">
        <v>22</v>
      </c>
      <c r="F8" s="1" t="s">
        <v>20</v>
      </c>
      <c r="G8" s="1" t="s">
        <v>21</v>
      </c>
      <c r="H8" s="1" t="s">
        <v>22</v>
      </c>
      <c r="I8" s="1" t="s">
        <v>20</v>
      </c>
      <c r="J8" s="1" t="s">
        <v>21</v>
      </c>
      <c r="K8" s="1" t="s">
        <v>22</v>
      </c>
      <c r="L8" s="1" t="s">
        <v>20</v>
      </c>
      <c r="M8" s="3">
        <f t="shared" si="0"/>
        <v>15</v>
      </c>
      <c r="N8" s="3">
        <f t="shared" si="1"/>
        <v>3</v>
      </c>
    </row>
    <row r="9" spans="1:14" ht="15">
      <c r="A9" s="3">
        <v>3</v>
      </c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3">
        <f t="shared" si="0"/>
        <v>0</v>
      </c>
      <c r="N9" s="3">
        <f t="shared" si="1"/>
        <v>1</v>
      </c>
    </row>
    <row r="10" spans="1:14" ht="15">
      <c r="A10" s="3">
        <v>4</v>
      </c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3">
        <f t="shared" si="0"/>
        <v>0</v>
      </c>
      <c r="N10" s="3">
        <f t="shared" si="1"/>
        <v>1</v>
      </c>
    </row>
    <row r="11" spans="1:14" ht="15">
      <c r="A11" s="3">
        <v>5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3">
        <f t="shared" si="0"/>
        <v>0</v>
      </c>
      <c r="N11" s="3">
        <f t="shared" si="1"/>
        <v>1</v>
      </c>
    </row>
    <row r="12" spans="1:14" ht="15">
      <c r="A12" s="3">
        <v>6</v>
      </c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3">
        <f t="shared" si="0"/>
        <v>0</v>
      </c>
      <c r="N12" s="3">
        <f t="shared" si="1"/>
        <v>1</v>
      </c>
    </row>
    <row r="13" spans="1:14" ht="15">
      <c r="A13" s="3">
        <v>7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3">
        <f t="shared" si="0"/>
        <v>0</v>
      </c>
      <c r="N13" s="3">
        <f t="shared" si="1"/>
        <v>1</v>
      </c>
    </row>
    <row r="14" spans="1:14" ht="15">
      <c r="A14" s="3">
        <v>8</v>
      </c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3">
        <f t="shared" si="0"/>
        <v>0</v>
      </c>
      <c r="N14" s="3">
        <f t="shared" si="1"/>
        <v>1</v>
      </c>
    </row>
    <row r="15" spans="1:14" ht="15">
      <c r="A15" s="3">
        <v>9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1</v>
      </c>
    </row>
    <row r="16" spans="1:14" ht="15">
      <c r="A16" s="3">
        <v>10</v>
      </c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3">
        <f t="shared" si="0"/>
        <v>0</v>
      </c>
      <c r="N16" s="3">
        <f t="shared" si="1"/>
        <v>1</v>
      </c>
    </row>
    <row r="17" spans="1:14" ht="15">
      <c r="A17" s="3">
        <v>11</v>
      </c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3">
        <f t="shared" si="0"/>
        <v>0</v>
      </c>
      <c r="N17" s="3">
        <f t="shared" si="1"/>
        <v>1</v>
      </c>
    </row>
    <row r="18" spans="1:14" ht="15">
      <c r="A18" s="3">
        <v>12</v>
      </c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3">
        <f t="shared" si="0"/>
        <v>0</v>
      </c>
      <c r="N18" s="3">
        <f t="shared" si="1"/>
        <v>1</v>
      </c>
    </row>
    <row r="19" spans="1:14" ht="15">
      <c r="A19" s="3">
        <v>13</v>
      </c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3">
        <f t="shared" si="0"/>
        <v>0</v>
      </c>
      <c r="N19" s="3">
        <f t="shared" si="1"/>
        <v>1</v>
      </c>
    </row>
    <row r="20" spans="1:14" ht="15">
      <c r="A20" s="3">
        <v>14</v>
      </c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3">
        <f t="shared" si="0"/>
        <v>0</v>
      </c>
      <c r="N20" s="3">
        <f t="shared" si="1"/>
        <v>1</v>
      </c>
    </row>
    <row r="21" spans="1:14" ht="15">
      <c r="A21" s="3">
        <v>15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3">
        <f t="shared" si="0"/>
        <v>0</v>
      </c>
      <c r="N21" s="3">
        <f t="shared" si="1"/>
        <v>1</v>
      </c>
    </row>
    <row r="22" spans="1:14" ht="15">
      <c r="A22" s="3">
        <v>16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3">
        <f t="shared" si="0"/>
        <v>0</v>
      </c>
      <c r="N22" s="3">
        <f t="shared" si="1"/>
        <v>1</v>
      </c>
    </row>
    <row r="23" spans="1:14" ht="15">
      <c r="A23" s="3">
        <v>17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3">
        <f t="shared" si="0"/>
        <v>0</v>
      </c>
      <c r="N23" s="3">
        <f t="shared" si="1"/>
        <v>1</v>
      </c>
    </row>
    <row r="24" spans="1:14" ht="15">
      <c r="A24" s="3">
        <v>18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3">
        <f t="shared" si="0"/>
        <v>0</v>
      </c>
      <c r="N24" s="3">
        <f t="shared" si="1"/>
        <v>1</v>
      </c>
    </row>
    <row r="25" spans="1:14" ht="15">
      <c r="A25" s="3">
        <v>19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3">
        <f t="shared" si="0"/>
        <v>0</v>
      </c>
      <c r="N25" s="3">
        <f t="shared" si="1"/>
        <v>1</v>
      </c>
    </row>
    <row r="26" spans="1:14" ht="15">
      <c r="A26" s="3">
        <v>20</v>
      </c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3">
        <f t="shared" si="0"/>
        <v>0</v>
      </c>
      <c r="N26" s="3">
        <f t="shared" si="1"/>
        <v>1</v>
      </c>
    </row>
    <row r="27" spans="1:14" ht="15">
      <c r="A27" s="3">
        <v>21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3">
        <f t="shared" si="0"/>
        <v>0</v>
      </c>
      <c r="N27" s="3">
        <f t="shared" si="1"/>
        <v>1</v>
      </c>
    </row>
    <row r="28" spans="1:14" ht="15">
      <c r="A28" s="3">
        <v>22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3">
        <f t="shared" si="0"/>
        <v>0</v>
      </c>
      <c r="N28" s="3">
        <f t="shared" si="1"/>
        <v>1</v>
      </c>
    </row>
    <row r="29" spans="1:14" ht="15">
      <c r="A29" s="3">
        <v>23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3">
        <f t="shared" si="0"/>
        <v>0</v>
      </c>
      <c r="N29" s="3">
        <f t="shared" si="1"/>
        <v>1</v>
      </c>
    </row>
    <row r="30" spans="1:14" ht="15">
      <c r="A30" s="3">
        <v>24</v>
      </c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3">
        <f t="shared" si="0"/>
        <v>0</v>
      </c>
      <c r="N30" s="3">
        <f t="shared" si="1"/>
        <v>1</v>
      </c>
    </row>
    <row r="31" spans="1:14" ht="15">
      <c r="A31" s="3">
        <v>25</v>
      </c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3">
        <f>(IF(C31="б",3,IF(C31="а",1,0))+(IF(D31="в",3,IF(D31="б",1,0))+(IF(E31="в",3,IF(E31="а",1,0))+(IF(F31="а",3,IF(F31="б",1,0))+(IF(G31="б",3,IF(G31="в",1,0))+(IF(H31="б",3,IF(H31="а",1,0))+(IF(I31="а",3,IF(I31="б",1,0))+(IF(J31="в",3,IF(J31="а",1,0))+(IF(K31="б",3,IF(K31="а",1,0))+(IF(L31="а",3,IF(J31="б",1,0))))))))))))</f>
        <v>0</v>
      </c>
      <c r="N31" s="3">
        <f>IF(AND(M31&gt;=0,M31&lt;=9),1,IF(AND(M31&gt;=10,M31&lt;=14),2,IF(AND(M31&gt;=15,M31&lt;=19),3,IF(AND(M31&gt;=20,M31&lt;=24),4,IF(AND(M31&gt;=25,M31&lt;=30),5)))))</f>
        <v>1</v>
      </c>
    </row>
    <row r="32" spans="1:14" ht="15">
      <c r="A32" s="3"/>
      <c r="B32" s="3" t="s">
        <v>24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7">
        <f>AVERAGE(M7:M31)</f>
        <v>1.28</v>
      </c>
      <c r="N32" s="3"/>
    </row>
    <row r="34" spans="1:9" ht="15">
      <c r="A34" t="s">
        <v>13</v>
      </c>
      <c r="B34" t="s">
        <v>25</v>
      </c>
      <c r="C34" t="s">
        <v>15</v>
      </c>
      <c r="D34" t="s">
        <v>14</v>
      </c>
      <c r="G34" s="6">
        <v>25</v>
      </c>
      <c r="H34" s="8" t="s">
        <v>27</v>
      </c>
      <c r="I34" s="8"/>
    </row>
    <row r="35" spans="1:4" ht="15">
      <c r="A35" s="3">
        <v>1</v>
      </c>
      <c r="B35" s="4" t="s">
        <v>17</v>
      </c>
      <c r="C35" s="3">
        <f>COUNTIF(N7:N30,1)</f>
        <v>22</v>
      </c>
      <c r="D35" s="7">
        <f>Таблицы!$C35/$G$34*100</f>
        <v>88</v>
      </c>
    </row>
    <row r="36" spans="1:4" ht="15">
      <c r="A36" s="1">
        <v>2</v>
      </c>
      <c r="B36" s="5" t="s">
        <v>23</v>
      </c>
      <c r="C36" s="1">
        <f>COUNTIF(N7:N30,2)</f>
        <v>0</v>
      </c>
      <c r="D36" s="7">
        <f>Таблицы!$C36/$G$34*100</f>
        <v>0</v>
      </c>
    </row>
    <row r="37" spans="1:4" ht="15">
      <c r="A37" s="1">
        <v>3</v>
      </c>
      <c r="B37" s="5" t="s">
        <v>16</v>
      </c>
      <c r="C37" s="1">
        <f>COUNTIF(N7:N30,3)</f>
        <v>2</v>
      </c>
      <c r="D37" s="7">
        <f>Таблицы!$C37/$G$34*100</f>
        <v>8</v>
      </c>
    </row>
    <row r="38" spans="1:4" ht="15">
      <c r="A38" s="1">
        <v>4</v>
      </c>
      <c r="B38" s="5" t="s">
        <v>18</v>
      </c>
      <c r="C38" s="1">
        <f>COUNTIF(N7:N31,4)</f>
        <v>0</v>
      </c>
      <c r="D38" s="7">
        <f>Таблицы!$C38/$G$34*100</f>
        <v>0</v>
      </c>
    </row>
    <row r="39" spans="1:4" ht="15">
      <c r="A39" s="3">
        <v>5</v>
      </c>
      <c r="B39" s="5" t="s">
        <v>19</v>
      </c>
      <c r="C39" s="1">
        <f>COUNTIF(N7:N31,5)</f>
        <v>0</v>
      </c>
      <c r="D39" s="7">
        <f>Таблицы!$C39/$G$34*100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Психолог</dc:creator>
  <cp:keywords/>
  <dc:description/>
  <cp:lastModifiedBy>Психолог</cp:lastModifiedBy>
  <dcterms:created xsi:type="dcterms:W3CDTF">2009-04-23T04:21:23Z</dcterms:created>
  <dcterms:modified xsi:type="dcterms:W3CDTF">2009-04-23T08:47:54Z</dcterms:modified>
  <cp:category/>
  <cp:version/>
  <cp:contentType/>
  <cp:contentStatus/>
</cp:coreProperties>
</file>